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'1.3'!#REF!</definedName>
    <definedName name="_ftnref1" localSheetId="0">'1.3'!#REF!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'[3]Module 6_Condensed Budget'!#REF!</definedName>
    <definedName name="Capital_Expenditures___Education" localSheetId="0">'[2]Module 6_Condensed Budget'!#REF!</definedName>
    <definedName name="Capital_Expenditures___Education">'[3]Module 6_Condensed Budget'!#REF!</definedName>
    <definedName name="Capital_Expenditures___General_Administration" localSheetId="0">'[2]Module 6_Condensed Budget'!#REF!</definedName>
    <definedName name="Capital_Expenditures___General_Administration">'[3]Module 6_Condensed Budget'!#REF!</definedName>
    <definedName name="Capital_Expenditures___Health" localSheetId="0">'[2]Module 6_Condensed Budget'!#REF!</definedName>
    <definedName name="Capital_Expenditures___Health">'[3]Module 6_Condensed Budget'!#REF!</definedName>
    <definedName name="Capital_Expenditures___Other_Activities" localSheetId="0">'[2]Module 6_Condensed Budget'!#REF!</definedName>
    <definedName name="Capital_Expenditures___Other_Activities">'[3]Module 6_Condensed Budget'!#REF!</definedName>
    <definedName name="Capital_Expenditures___Public_Works___Housing" localSheetId="0">'[2]Module 6_Condensed Budget'!#REF!</definedName>
    <definedName name="Capital_Expenditures___Public_Works___Housing">'[3]Module 6_Condensed Budget'!#REF!</definedName>
    <definedName name="Capital_Expenditures___Social_Assistance" localSheetId="0">'[2]Module 6_Condensed Budget'!#REF!</definedName>
    <definedName name="Capital_Expenditures___Social_Assistance">'[3]Module 6_Condensed Budget'!#REF!</definedName>
    <definedName name="Capital_Expenditures___Transportation___Communication" localSheetId="0">'[2]Module 6_Condensed Budget'!#REF!</definedName>
    <definedName name="Capital_Expenditures___Transportation___Communication">'[3]Module 6_Condensed Budget'!#REF!</definedName>
    <definedName name="Capital_Expenditures__Other_Economic_Activities" localSheetId="0">'[2]Module 6_Condensed Budget'!#REF!</definedName>
    <definedName name="Capital_Expenditures__Other_Economic_Activities">'[3]Module 6_Condensed Budget'!#REF!</definedName>
    <definedName name="caragiale">#REF!</definedName>
    <definedName name="Change_in_Operating_Expenditures" localSheetId="0">'[2]Module 6_Condensed Budget'!#REF!</definedName>
    <definedName name="Change_in_Operating_Expenditures">'[3]Module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hidden="1">{"'Lennar U.S. Partners'!$A$1:$N$53"}</definedName>
    <definedName name="d">[4]Portfolio!$F$15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'[3]Module 6_Condensed Budget'!#REF!</definedName>
    <definedName name="Deflator__Base_Year___1997" localSheetId="0">'[2]Module 6_Condensed Budget'!#REF!</definedName>
    <definedName name="Deflator__Base_Year___1997">'[3]Module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'[5]Evolutie V_C 2003_2007 '!#REF!</definedName>
    <definedName name="Excel_BuiltIn__FilterDatabase_17">'[6]Evolutie V_C 2003_2007 '!#REF!</definedName>
    <definedName name="Excel_BuiltIn_Database" localSheetId="0">#REF!</definedName>
    <definedName name="Excel_BuiltIn_Database">#REF!</definedName>
    <definedName name="Extra">[7]ExtraScoli!$B$150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[8]Inputs!$A$118:$L$125</definedName>
    <definedName name="Intlfive">[8]Inputs!$A$192:$J$212</definedName>
    <definedName name="Intlfour">[8]Inputs!$A$170:$J$185</definedName>
    <definedName name="Intlseven">[8]Inputs!$A$258:$J$289</definedName>
    <definedName name="Intlsix">[8]Inputs!$A$219:$J$250</definedName>
    <definedName name="Intlthree">[8]Inputs!$A$151:$L$163</definedName>
    <definedName name="Intltwo">[8]Inputs!$A$132:$L$144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aturity">[9]Params!$B$3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'[3]Module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_xlnm.Print_Area" localSheetId="0">'1.3'!$A$1:$O$48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'[3]Module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'[10]_Cash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[11]Portfolio!$F$15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'[12]Fund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'[3]Module 6_Condensed Budget'!#REF!</definedName>
    <definedName name="Total_Print">'[13]ROLLUP _ Fund II'!$C$1:$L$17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39" i="1"/>
  <c r="F39" i="1"/>
  <c r="F36" i="1" s="1"/>
  <c r="E39" i="1"/>
  <c r="D39" i="1"/>
  <c r="C39" i="1"/>
  <c r="G38" i="1"/>
  <c r="G36" i="1" s="1"/>
  <c r="F38" i="1"/>
  <c r="E38" i="1"/>
  <c r="D38" i="1"/>
  <c r="C38" i="1"/>
  <c r="C36" i="1" s="1"/>
  <c r="G37" i="1"/>
  <c r="F37" i="1"/>
  <c r="E37" i="1"/>
  <c r="D37" i="1"/>
  <c r="D36" i="1" s="1"/>
  <c r="C37" i="1"/>
  <c r="E36" i="1"/>
  <c r="O25" i="1"/>
  <c r="N25" i="1"/>
  <c r="M25" i="1"/>
  <c r="L25" i="1"/>
  <c r="K25" i="1"/>
  <c r="J25" i="1"/>
  <c r="I25" i="1"/>
  <c r="H25" i="1"/>
  <c r="O24" i="1"/>
  <c r="N24" i="1"/>
  <c r="M24" i="1"/>
  <c r="L24" i="1"/>
  <c r="K24" i="1"/>
  <c r="J24" i="1"/>
  <c r="I24" i="1"/>
  <c r="H24" i="1"/>
  <c r="O23" i="1"/>
  <c r="N23" i="1"/>
  <c r="M23" i="1"/>
  <c r="L23" i="1"/>
  <c r="K23" i="1"/>
  <c r="J23" i="1"/>
  <c r="I23" i="1"/>
  <c r="H23" i="1"/>
  <c r="O22" i="1"/>
  <c r="N22" i="1"/>
  <c r="M22" i="1"/>
  <c r="L22" i="1"/>
  <c r="K22" i="1"/>
  <c r="J22" i="1"/>
  <c r="I22" i="1"/>
  <c r="H22" i="1"/>
  <c r="E21" i="1"/>
  <c r="D21" i="1"/>
  <c r="E20" i="1"/>
  <c r="D20" i="1"/>
  <c r="C20" i="1"/>
  <c r="C21" i="1" s="1"/>
  <c r="I19" i="1"/>
  <c r="J19" i="1" s="1"/>
  <c r="K19" i="1" s="1"/>
  <c r="L19" i="1" s="1"/>
  <c r="M19" i="1" s="1"/>
  <c r="N19" i="1" s="1"/>
  <c r="O19" i="1" s="1"/>
  <c r="C33" i="1" s="1"/>
  <c r="D33" i="1" s="1"/>
  <c r="E33" i="1" s="1"/>
  <c r="F33" i="1" s="1"/>
  <c r="G33" i="1" s="1"/>
  <c r="I18" i="1"/>
  <c r="J18" i="1" s="1"/>
  <c r="K18" i="1" s="1"/>
  <c r="L18" i="1" s="1"/>
  <c r="M18" i="1" s="1"/>
  <c r="N18" i="1" s="1"/>
  <c r="O18" i="1" s="1"/>
  <c r="C32" i="1" s="1"/>
  <c r="D32" i="1" s="1"/>
  <c r="E32" i="1" s="1"/>
  <c r="F32" i="1" s="1"/>
  <c r="G32" i="1" s="1"/>
  <c r="H20" i="1" l="1"/>
  <c r="I20" i="1" l="1"/>
  <c r="H21" i="1"/>
  <c r="H26" i="1"/>
  <c r="I21" i="1" l="1"/>
  <c r="J20" i="1"/>
  <c r="I26" i="1"/>
  <c r="J21" i="1" l="1"/>
  <c r="K20" i="1"/>
  <c r="J26" i="1"/>
  <c r="K21" i="1" l="1"/>
  <c r="L20" i="1"/>
  <c r="K26" i="1"/>
  <c r="M20" i="1" l="1"/>
  <c r="L21" i="1"/>
  <c r="L26" i="1"/>
  <c r="N20" i="1" l="1"/>
  <c r="M21" i="1"/>
  <c r="M26" i="1"/>
  <c r="O20" i="1" l="1"/>
  <c r="N21" i="1"/>
  <c r="N26" i="1"/>
  <c r="C34" i="1" l="1"/>
  <c r="D34" i="1" s="1"/>
  <c r="E34" i="1" s="1"/>
  <c r="F34" i="1" s="1"/>
  <c r="G34" i="1" s="1"/>
  <c r="O21" i="1"/>
  <c r="C35" i="1" s="1"/>
  <c r="D35" i="1" s="1"/>
  <c r="E35" i="1" s="1"/>
  <c r="F35" i="1" s="1"/>
  <c r="G35" i="1" s="1"/>
  <c r="O26" i="1"/>
</calcChain>
</file>

<file path=xl/sharedStrings.xml><?xml version="1.0" encoding="utf-8"?>
<sst xmlns="http://schemas.openxmlformats.org/spreadsheetml/2006/main" count="35" uniqueCount="24">
  <si>
    <t>Anexa 1.3</t>
  </si>
  <si>
    <t>CALCULUL GRADULUI DE INDATORARE</t>
  </si>
  <si>
    <t>a bugetului local al Orasului Iernut in urma contractarii de finantari rambursabile pe baza datelor extrase din bugetul local</t>
  </si>
  <si>
    <t>Nr. Crt.</t>
  </si>
  <si>
    <t>Denumirea indicatorilor</t>
  </si>
  <si>
    <t>Executie buget local la 31.12.2016</t>
  </si>
  <si>
    <t>Executie buget local la 31.12.2017</t>
  </si>
  <si>
    <t>Executie buget local la 31.12.2018</t>
  </si>
  <si>
    <t>Buget local rectificat 28.08.2017</t>
  </si>
  <si>
    <t>Executie buget local la 30.09.2017</t>
  </si>
  <si>
    <t>Buget local estimat pentru anul</t>
  </si>
  <si>
    <t>A</t>
  </si>
  <si>
    <t xml:space="preserve">Venituri proprii </t>
  </si>
  <si>
    <t>Limita de indatorare 30% din venituri proprii</t>
  </si>
  <si>
    <t>Serviciul anual al datoriei publice locale</t>
  </si>
  <si>
    <t>Rambursare</t>
  </si>
  <si>
    <t>Dobanzi</t>
  </si>
  <si>
    <t>Comisioane</t>
  </si>
  <si>
    <t>Gradul de indatorare - in % (serviciul anual al datoriei/ venituri proprii*100)</t>
  </si>
  <si>
    <t>ORDONATOR PRINCIPAL DE CREDITE</t>
  </si>
  <si>
    <t>CONTABIL SEF</t>
  </si>
  <si>
    <t>Primar</t>
  </si>
  <si>
    <t>Ioan Nicoara</t>
  </si>
  <si>
    <t>Zamfira Titiu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</si>
</sst>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? &quot;#,##0_);[Red]&quot;(? &quot;#,##0\)"/>
    <numFmt numFmtId="166" formatCode="&quot;\ &quot;#,##0_);[Red]&quot;(\ &quot;#,##0\)"/>
    <numFmt numFmtId="167" formatCode="&quot;£ &quot;#,##0_);[Red]&quot;(£ &quot;#,##0\)"/>
    <numFmt numFmtId="168" formatCode="&quot;$ &quot;#,##0_);&quot;($ &quot;#,##0\);\-_)"/>
    <numFmt numFmtId="169" formatCode="0%_);\(0%\);\-_)"/>
    <numFmt numFmtId="170" formatCode="#,##0_);\(#,##0\);\-_)"/>
    <numFmt numFmtId="171" formatCode="&quot;$ &quot;#,##0.0_);&quot;($ &quot;#,##0.0\);\-_)"/>
    <numFmt numFmtId="172" formatCode="0.0%_);\(0.0%\);\-_)"/>
    <numFmt numFmtId="173" formatCode="#,##0.0_);\(#,##0.0\);\-_)"/>
    <numFmt numFmtId="174" formatCode="&quot;$ &quot;#,##0.00_);&quot;($ &quot;#,##0.00\);\-_)"/>
    <numFmt numFmtId="175" formatCode="0.00%_);\(0.00%\);\-_)"/>
    <numFmt numFmtId="176" formatCode="#,##0.00_);\(#,##0.00\);\-_)"/>
    <numFmt numFmtId="177" formatCode="&quot;$ &quot;#,##0.000_);&quot;($ &quot;#,##0.000\);\-_)"/>
    <numFmt numFmtId="178" formatCode="0.000%_);\(0.000%\);\-_)"/>
    <numFmt numFmtId="179" formatCode="#,##0.000_);\(#,##0.000\);\-_)"/>
    <numFmt numFmtId="180" formatCode="d\-mmm\-yy_);d\-mmm\-yy_);&quot;&quot;"/>
    <numFmt numFmtId="181" formatCode="#,_);\(#,\);\-_)"/>
    <numFmt numFmtId="182" formatCode="#,##0_);\(#,##0\);&quot;- &quot;"/>
    <numFmt numFmtId="183" formatCode="General;[Red]\-General"/>
    <numFmt numFmtId="184" formatCode="&quot;•  &quot;@"/>
    <numFmt numFmtId="185" formatCode="0.000_)"/>
    <numFmt numFmtId="186" formatCode="#,##0.0_);\(#,##0.0\)"/>
    <numFmt numFmtId="187" formatCode="#,##0.00;\-#,##0.00"/>
    <numFmt numFmtId="188" formatCode="#,##0.000_);\(#,##0.000\)"/>
    <numFmt numFmtId="189" formatCode="_-* #,##0.00\ _l_e_i_-;\-* #,##0.00\ _l_e_i_-;_-* &quot;-&quot;??\ _l_e_i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0.0%_);\(0.0%\)"/>
    <numFmt numFmtId="204" formatCode="0.00%_);\(0.00%\)"/>
    <numFmt numFmtId="205" formatCode="0.000%_);\(0.000%\)"/>
    <numFmt numFmtId="206" formatCode="#,##0_);\(#,##0\);\-_);&quot;• &quot;@_)"/>
    <numFmt numFmtId="207" formatCode="#,##0_);\(#,##0\);\-_);&quot;– &quot;@"/>
    <numFmt numFmtId="208" formatCode="#,##0_);\(#,##0\);\-_);&quot;— &quot;@"/>
    <numFmt numFmtId="209" formatCode="#,##0\x_);\(#,##0&quot;x)&quot;"/>
    <numFmt numFmtId="210" formatCode="#,##0.0\x_);\(#,##0.0&quot;x)&quot;"/>
    <numFmt numFmtId="211" formatCode="#,##0.00\x_);\(#,##0.00&quot;x)&quot;"/>
    <numFmt numFmtId="212" formatCode="_(* #,##0_);_(* \(#,##0\);_(* \-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0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5" fillId="3" borderId="0" applyBorder="0" applyAlignment="0" applyProtection="0"/>
    <xf numFmtId="166" fontId="5" fillId="3" borderId="0" applyBorder="0" applyAlignment="0" applyProtection="0"/>
    <xf numFmtId="167" fontId="5" fillId="3" borderId="0" applyBorder="0" applyAlignment="0" applyProtection="0"/>
    <xf numFmtId="166" fontId="5" fillId="3" borderId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8" fontId="5" fillId="3" borderId="0" applyBorder="0" applyAlignment="0" applyProtection="0"/>
    <xf numFmtId="169" fontId="5" fillId="3" borderId="0" applyBorder="0" applyAlignment="0" applyProtection="0"/>
    <xf numFmtId="170" fontId="5" fillId="3" borderId="0" applyBorder="0" applyAlignment="0" applyProtection="0"/>
    <xf numFmtId="171" fontId="5" fillId="3" borderId="0" applyBorder="0" applyAlignment="0" applyProtection="0"/>
    <xf numFmtId="172" fontId="5" fillId="3" borderId="0" applyBorder="0" applyAlignment="0" applyProtection="0"/>
    <xf numFmtId="173" fontId="5" fillId="3" borderId="0" applyBorder="0" applyAlignment="0" applyProtection="0"/>
    <xf numFmtId="174" fontId="5" fillId="3" borderId="0" applyBorder="0" applyAlignment="0" applyProtection="0"/>
    <xf numFmtId="175" fontId="5" fillId="3" borderId="0" applyBorder="0" applyAlignment="0" applyProtection="0"/>
    <xf numFmtId="176" fontId="5" fillId="3" borderId="0" applyBorder="0" applyAlignment="0" applyProtection="0"/>
    <xf numFmtId="177" fontId="5" fillId="3" borderId="0" applyBorder="0" applyAlignment="0" applyProtection="0"/>
    <xf numFmtId="178" fontId="5" fillId="3" borderId="0" applyBorder="0" applyAlignment="0" applyProtection="0"/>
    <xf numFmtId="179" fontId="5" fillId="3" borderId="0" applyBorder="0" applyAlignment="0" applyProtection="0"/>
    <xf numFmtId="180" fontId="5" fillId="3" borderId="0" applyBorder="0" applyAlignment="0" applyProtection="0"/>
    <xf numFmtId="181" fontId="5" fillId="3" borderId="0" applyBorder="0" applyAlignment="0" applyProtection="0"/>
    <xf numFmtId="182" fontId="5" fillId="3" borderId="0" applyBorder="0" applyAlignment="0"/>
    <xf numFmtId="183" fontId="9" fillId="3" borderId="14" applyAlignment="0" applyProtection="0"/>
    <xf numFmtId="184" fontId="5" fillId="3" borderId="0" applyBorder="0" applyAlignment="0" applyProtection="0"/>
    <xf numFmtId="0" fontId="10" fillId="22" borderId="0" applyNumberFormat="0" applyBorder="0" applyAlignment="0" applyProtection="0"/>
    <xf numFmtId="0" fontId="11" fillId="23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2" fillId="0" borderId="16" applyNumberFormat="0" applyFill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6" fontId="5" fillId="3" borderId="0" applyBorder="0" applyAlignment="0" applyProtection="0"/>
    <xf numFmtId="187" fontId="5" fillId="3" borderId="0" applyBorder="0" applyAlignment="0" applyProtection="0"/>
    <xf numFmtId="188" fontId="5" fillId="3" borderId="0" applyBorder="0" applyAlignment="0" applyProtection="0"/>
    <xf numFmtId="0" fontId="15" fillId="3" borderId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3" borderId="0" applyBorder="0" applyAlignment="0" applyProtection="0"/>
    <xf numFmtId="191" fontId="5" fillId="3" borderId="0" applyBorder="0" applyAlignment="0" applyProtection="0"/>
    <xf numFmtId="192" fontId="5" fillId="3" borderId="0" applyBorder="0" applyAlignment="0" applyProtection="0"/>
    <xf numFmtId="193" fontId="5" fillId="3" borderId="0" applyBorder="0" applyAlignment="0" applyProtection="0"/>
    <xf numFmtId="194" fontId="5" fillId="3" borderId="0" applyBorder="0" applyAlignment="0" applyProtection="0"/>
    <xf numFmtId="195" fontId="5" fillId="3" borderId="0" applyBorder="0" applyAlignment="0" applyProtection="0"/>
    <xf numFmtId="196" fontId="5" fillId="3" borderId="0" applyBorder="0" applyAlignment="0" applyProtection="0"/>
    <xf numFmtId="197" fontId="5" fillId="3" borderId="0" applyBorder="0" applyAlignment="0" applyProtection="0"/>
    <xf numFmtId="198" fontId="5" fillId="3" borderId="0" applyBorder="0" applyAlignment="0" applyProtection="0"/>
    <xf numFmtId="194" fontId="5" fillId="3" borderId="0" applyBorder="0" applyAlignment="0" applyProtection="0"/>
    <xf numFmtId="0" fontId="8" fillId="26" borderId="0" applyNumberFormat="0" applyBorder="0" applyAlignment="0" applyProtection="0"/>
    <xf numFmtId="199" fontId="5" fillId="3" borderId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3" borderId="0" applyBorder="0" applyAlignment="0" applyProtection="0"/>
    <xf numFmtId="0" fontId="5" fillId="3" borderId="0" applyBorder="0" applyAlignment="0" applyProtection="0"/>
    <xf numFmtId="200" fontId="5" fillId="3" borderId="0" applyBorder="0" applyAlignment="0" applyProtection="0"/>
    <xf numFmtId="0" fontId="5" fillId="3" borderId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1" fontId="5" fillId="3" borderId="0" applyBorder="0" applyAlignment="0" applyProtection="0"/>
    <xf numFmtId="0" fontId="20" fillId="0" borderId="0" applyNumberFormat="0" applyFill="0" applyBorder="0" applyAlignment="0" applyProtection="0"/>
    <xf numFmtId="0" fontId="21" fillId="23" borderId="21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27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202" fontId="24" fillId="0" borderId="0"/>
    <xf numFmtId="0" fontId="2" fillId="0" borderId="0"/>
    <xf numFmtId="0" fontId="2" fillId="0" borderId="0"/>
    <xf numFmtId="0" fontId="2" fillId="0" borderId="0"/>
    <xf numFmtId="168" fontId="5" fillId="3" borderId="0"/>
    <xf numFmtId="164" fontId="5" fillId="3" borderId="0"/>
    <xf numFmtId="164" fontId="5" fillId="3" borderId="0"/>
    <xf numFmtId="0" fontId="1" fillId="0" borderId="0"/>
    <xf numFmtId="164" fontId="5" fillId="3" borderId="0"/>
    <xf numFmtId="0" fontId="1" fillId="0" borderId="0"/>
    <xf numFmtId="164" fontId="5" fillId="3" borderId="0"/>
    <xf numFmtId="183" fontId="5" fillId="3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6" fillId="30" borderId="22" applyNumberForma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203" fontId="5" fillId="3" borderId="0" applyBorder="0" applyAlignment="0" applyProtection="0"/>
    <xf numFmtId="204" fontId="5" fillId="3" borderId="0" applyBorder="0" applyAlignment="0" applyProtection="0"/>
    <xf numFmtId="205" fontId="5" fillId="3" borderId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206" fontId="5" fillId="3" borderId="0" applyBorder="0" applyAlignment="0" applyProtection="0"/>
    <xf numFmtId="207" fontId="5" fillId="3" borderId="0" applyBorder="0" applyAlignment="0" applyProtection="0"/>
    <xf numFmtId="208" fontId="5" fillId="3" borderId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9" fontId="5" fillId="3" borderId="0" applyBorder="0" applyAlignment="0" applyProtection="0"/>
    <xf numFmtId="210" fontId="5" fillId="3" borderId="0" applyBorder="0" applyAlignment="0" applyProtection="0"/>
    <xf numFmtId="211" fontId="5" fillId="3" borderId="0" applyBorder="0" applyAlignment="0" applyProtection="0"/>
    <xf numFmtId="209" fontId="5" fillId="3" borderId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44" fontId="29" fillId="0" borderId="0" applyFont="0" applyFill="0" applyBorder="0" applyAlignment="0" applyProtection="0"/>
    <xf numFmtId="0" fontId="13" fillId="32" borderId="17" applyNumberFormat="0" applyAlignment="0" applyProtection="0"/>
    <xf numFmtId="3" fontId="5" fillId="3" borderId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3" fontId="30" fillId="3" borderId="0" applyBorder="0" applyAlignment="0" applyProtection="0"/>
    <xf numFmtId="0" fontId="31" fillId="0" borderId="0"/>
    <xf numFmtId="212" fontId="5" fillId="3" borderId="0" applyBorder="0" applyAlignment="0" applyProtection="0"/>
    <xf numFmtId="212" fontId="5" fillId="3" borderId="0" applyBorder="0" applyAlignment="0" applyProtection="0"/>
    <xf numFmtId="0" fontId="32" fillId="0" borderId="0"/>
    <xf numFmtId="183" fontId="33" fillId="3" borderId="0" applyBorder="0" applyAlignment="0" applyProtection="0"/>
    <xf numFmtId="183" fontId="33" fillId="3" borderId="0" applyBorder="0" applyAlignment="0" applyProtection="0"/>
  </cellStyleXfs>
  <cellXfs count="5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2" fillId="0" borderId="0" xfId="1" applyFont="1" applyAlignment="1">
      <alignment horizontal="center" wrapText="1"/>
    </xf>
    <xf numFmtId="0" fontId="3" fillId="0" borderId="0" xfId="1" applyFont="1"/>
    <xf numFmtId="0" fontId="2" fillId="0" borderId="0" xfId="1" applyAlignment="1">
      <alignment horizontal="left" indent="9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Border="1"/>
    <xf numFmtId="43" fontId="2" fillId="0" borderId="1" xfId="1" applyNumberFormat="1" applyBorder="1"/>
    <xf numFmtId="164" fontId="2" fillId="2" borderId="1" xfId="1" applyNumberFormat="1" applyFill="1" applyBorder="1"/>
    <xf numFmtId="43" fontId="2" fillId="2" borderId="1" xfId="1" applyNumberFormat="1" applyFont="1" applyFill="1" applyBorder="1"/>
    <xf numFmtId="0" fontId="2" fillId="0" borderId="1" xfId="1" applyFont="1" applyFill="1" applyBorder="1" applyAlignment="1" applyProtection="1">
      <alignment wrapText="1"/>
      <protection locked="0"/>
    </xf>
    <xf numFmtId="43" fontId="2" fillId="0" borderId="1" xfId="1" applyNumberFormat="1" applyFont="1" applyBorder="1"/>
    <xf numFmtId="43" fontId="2" fillId="0" borderId="0" xfId="1" applyNumberFormat="1" applyFont="1"/>
    <xf numFmtId="10" fontId="2" fillId="0" borderId="1" xfId="2" applyNumberFormat="1" applyFont="1" applyBorder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3" fontId="2" fillId="0" borderId="2" xfId="1" applyNumberFormat="1" applyFont="1" applyBorder="1"/>
    <xf numFmtId="10" fontId="2" fillId="0" borderId="2" xfId="2" applyNumberFormat="1" applyFont="1" applyBorder="1"/>
    <xf numFmtId="0" fontId="2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center"/>
    </xf>
  </cellXfs>
  <cellStyles count="860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3 2" xfId="535"/>
    <cellStyle name="Comma 4" xfId="536"/>
    <cellStyle name="Comma 5" xfId="537"/>
    <cellStyle name="Comma 5 2" xfId="538"/>
    <cellStyle name="Comma 6" xfId="539"/>
    <cellStyle name="Comma 7" xfId="540"/>
    <cellStyle name="Currency [1]" xfId="541"/>
    <cellStyle name="Currency [2]" xfId="542"/>
    <cellStyle name="Currency [3]" xfId="543"/>
    <cellStyle name="Dash" xfId="544"/>
    <cellStyle name="Date" xfId="545"/>
    <cellStyle name="Date [D-M-Y]" xfId="546"/>
    <cellStyle name="Date [M/D/Y]" xfId="547"/>
    <cellStyle name="Date [M/Y]" xfId="548"/>
    <cellStyle name="Date [M-Y]" xfId="549"/>
    <cellStyle name="Date_Evolutie 2003-2007 pt raport 2006" xfId="550"/>
    <cellStyle name="Eronat" xfId="551"/>
    <cellStyle name="Euro" xfId="552"/>
    <cellStyle name="Explanatory Text 10" xfId="553"/>
    <cellStyle name="Explanatory Text 11" xfId="554"/>
    <cellStyle name="Explanatory Text 12" xfId="555"/>
    <cellStyle name="Explanatory Text 2" xfId="556"/>
    <cellStyle name="Explanatory Text 2 2" xfId="557"/>
    <cellStyle name="Explanatory Text 2 3" xfId="558"/>
    <cellStyle name="Explanatory Text 3" xfId="559"/>
    <cellStyle name="Explanatory Text 3 2" xfId="560"/>
    <cellStyle name="Explanatory Text 3 3" xfId="561"/>
    <cellStyle name="Explanatory Text 4" xfId="562"/>
    <cellStyle name="Explanatory Text 4 2" xfId="563"/>
    <cellStyle name="Explanatory Text 4 3" xfId="564"/>
    <cellStyle name="Explanatory Text 5" xfId="565"/>
    <cellStyle name="Explanatory Text 6" xfId="566"/>
    <cellStyle name="Explanatory Text 7" xfId="567"/>
    <cellStyle name="Explanatory Text 8" xfId="568"/>
    <cellStyle name="Explanatory Text 9" xfId="569"/>
    <cellStyle name="Fraction" xfId="570"/>
    <cellStyle name="Fraction [8]" xfId="571"/>
    <cellStyle name="Fraction [Bl]" xfId="572"/>
    <cellStyle name="Fraction_Evolutie 2003-2007 pt raport 2006" xfId="573"/>
    <cellStyle name="Good 10" xfId="574"/>
    <cellStyle name="Good 11" xfId="575"/>
    <cellStyle name="Good 12" xfId="576"/>
    <cellStyle name="Good 2" xfId="577"/>
    <cellStyle name="Good 2 2" xfId="578"/>
    <cellStyle name="Good 2 3" xfId="579"/>
    <cellStyle name="Good 3" xfId="580"/>
    <cellStyle name="Good 3 2" xfId="581"/>
    <cellStyle name="Good 3 3" xfId="582"/>
    <cellStyle name="Good 4" xfId="583"/>
    <cellStyle name="Good 4 2" xfId="584"/>
    <cellStyle name="Good 4 3" xfId="585"/>
    <cellStyle name="Good 5" xfId="586"/>
    <cellStyle name="Good 6" xfId="587"/>
    <cellStyle name="Good 7" xfId="588"/>
    <cellStyle name="Good 8" xfId="589"/>
    <cellStyle name="Good 9" xfId="590"/>
    <cellStyle name="Heading 1 10" xfId="591"/>
    <cellStyle name="Heading 1 11" xfId="592"/>
    <cellStyle name="Heading 1 12" xfId="593"/>
    <cellStyle name="Heading 1 2" xfId="594"/>
    <cellStyle name="Heading 1 2 2" xfId="595"/>
    <cellStyle name="Heading 1 2 3" xfId="596"/>
    <cellStyle name="Heading 1 3" xfId="597"/>
    <cellStyle name="Heading 1 3 2" xfId="598"/>
    <cellStyle name="Heading 1 3 3" xfId="599"/>
    <cellStyle name="Heading 1 4" xfId="600"/>
    <cellStyle name="Heading 1 4 2" xfId="601"/>
    <cellStyle name="Heading 1 4 3" xfId="602"/>
    <cellStyle name="Heading 1 5" xfId="603"/>
    <cellStyle name="Heading 1 6" xfId="604"/>
    <cellStyle name="Heading 1 7" xfId="605"/>
    <cellStyle name="Heading 1 8" xfId="606"/>
    <cellStyle name="Heading 1 9" xfId="607"/>
    <cellStyle name="Heading 2 10" xfId="608"/>
    <cellStyle name="Heading 2 11" xfId="609"/>
    <cellStyle name="Heading 2 12" xfId="610"/>
    <cellStyle name="Heading 2 2" xfId="611"/>
    <cellStyle name="Heading 2 2 2" xfId="612"/>
    <cellStyle name="Heading 2 2 3" xfId="613"/>
    <cellStyle name="Heading 2 3" xfId="614"/>
    <cellStyle name="Heading 2 3 2" xfId="615"/>
    <cellStyle name="Heading 2 3 3" xfId="616"/>
    <cellStyle name="Heading 2 4" xfId="617"/>
    <cellStyle name="Heading 2 4 2" xfId="618"/>
    <cellStyle name="Heading 2 4 3" xfId="619"/>
    <cellStyle name="Heading 2 5" xfId="620"/>
    <cellStyle name="Heading 2 6" xfId="621"/>
    <cellStyle name="Heading 2 7" xfId="622"/>
    <cellStyle name="Heading 2 8" xfId="623"/>
    <cellStyle name="Heading 2 9" xfId="624"/>
    <cellStyle name="Heading 3 10" xfId="625"/>
    <cellStyle name="Heading 3 11" xfId="626"/>
    <cellStyle name="Heading 3 12" xfId="627"/>
    <cellStyle name="Heading 3 2" xfId="628"/>
    <cellStyle name="Heading 3 2 2" xfId="629"/>
    <cellStyle name="Heading 3 2 3" xfId="630"/>
    <cellStyle name="Heading 3 3" xfId="631"/>
    <cellStyle name="Heading 3 3 2" xfId="632"/>
    <cellStyle name="Heading 3 3 3" xfId="633"/>
    <cellStyle name="Heading 3 4" xfId="634"/>
    <cellStyle name="Heading 3 4 2" xfId="635"/>
    <cellStyle name="Heading 3 4 3" xfId="636"/>
    <cellStyle name="Heading 3 5" xfId="637"/>
    <cellStyle name="Heading 3 6" xfId="638"/>
    <cellStyle name="Heading 3 7" xfId="639"/>
    <cellStyle name="Heading 3 8" xfId="640"/>
    <cellStyle name="Heading 3 9" xfId="641"/>
    <cellStyle name="Heading 4 10" xfId="642"/>
    <cellStyle name="Heading 4 11" xfId="643"/>
    <cellStyle name="Heading 4 12" xfId="644"/>
    <cellStyle name="Heading 4 2" xfId="645"/>
    <cellStyle name="Heading 4 2 2" xfId="646"/>
    <cellStyle name="Heading 4 2 3" xfId="647"/>
    <cellStyle name="Heading 4 3" xfId="648"/>
    <cellStyle name="Heading 4 3 2" xfId="649"/>
    <cellStyle name="Heading 4 3 3" xfId="650"/>
    <cellStyle name="Heading 4 4" xfId="651"/>
    <cellStyle name="Heading 4 4 2" xfId="652"/>
    <cellStyle name="Heading 4 4 3" xfId="653"/>
    <cellStyle name="Heading 4 5" xfId="654"/>
    <cellStyle name="Heading 4 6" xfId="655"/>
    <cellStyle name="Heading 4 7" xfId="656"/>
    <cellStyle name="Heading 4 8" xfId="657"/>
    <cellStyle name="Heading 4 9" xfId="658"/>
    <cellStyle name="Hidden" xfId="659"/>
    <cellStyle name="Hyperlink 2" xfId="660"/>
    <cellStyle name="Ieșire" xfId="661"/>
    <cellStyle name="Input 10" xfId="662"/>
    <cellStyle name="Input 11" xfId="663"/>
    <cellStyle name="Input 12" xfId="664"/>
    <cellStyle name="Input 2" xfId="665"/>
    <cellStyle name="Input 2 2" xfId="666"/>
    <cellStyle name="Input 2 3" xfId="667"/>
    <cellStyle name="Input 3" xfId="668"/>
    <cellStyle name="Input 3 2" xfId="669"/>
    <cellStyle name="Input 3 3" xfId="670"/>
    <cellStyle name="Input 4" xfId="671"/>
    <cellStyle name="Input 4 2" xfId="672"/>
    <cellStyle name="Input 4 3" xfId="673"/>
    <cellStyle name="Input 5" xfId="674"/>
    <cellStyle name="Input 6" xfId="675"/>
    <cellStyle name="Input 7" xfId="676"/>
    <cellStyle name="Input 8" xfId="677"/>
    <cellStyle name="Input 9" xfId="678"/>
    <cellStyle name="Intrare" xfId="679"/>
    <cellStyle name="Linked Cell 10" xfId="680"/>
    <cellStyle name="Linked Cell 11" xfId="681"/>
    <cellStyle name="Linked Cell 12" xfId="682"/>
    <cellStyle name="Linked Cell 2" xfId="683"/>
    <cellStyle name="Linked Cell 2 2" xfId="684"/>
    <cellStyle name="Linked Cell 2 3" xfId="685"/>
    <cellStyle name="Linked Cell 3" xfId="686"/>
    <cellStyle name="Linked Cell 3 2" xfId="687"/>
    <cellStyle name="Linked Cell 3 3" xfId="688"/>
    <cellStyle name="Linked Cell 4" xfId="689"/>
    <cellStyle name="Linked Cell 4 2" xfId="690"/>
    <cellStyle name="Linked Cell 4 3" xfId="691"/>
    <cellStyle name="Linked Cell 5" xfId="692"/>
    <cellStyle name="Linked Cell 6" xfId="693"/>
    <cellStyle name="Linked Cell 7" xfId="694"/>
    <cellStyle name="Linked Cell 8" xfId="695"/>
    <cellStyle name="Linked Cell 9" xfId="696"/>
    <cellStyle name="Neutral 10" xfId="697"/>
    <cellStyle name="Neutral 11" xfId="698"/>
    <cellStyle name="Neutral 12" xfId="699"/>
    <cellStyle name="Neutral 2" xfId="700"/>
    <cellStyle name="Neutral 2 2" xfId="701"/>
    <cellStyle name="Neutral 2 3" xfId="702"/>
    <cellStyle name="Neutral 3" xfId="703"/>
    <cellStyle name="Neutral 3 2" xfId="704"/>
    <cellStyle name="Neutral 3 3" xfId="705"/>
    <cellStyle name="Neutral 4" xfId="706"/>
    <cellStyle name="Neutral 4 2" xfId="707"/>
    <cellStyle name="Neutral 4 3" xfId="708"/>
    <cellStyle name="Neutral 5" xfId="709"/>
    <cellStyle name="Neutral 6" xfId="710"/>
    <cellStyle name="Neutral 7" xfId="711"/>
    <cellStyle name="Neutral 8" xfId="712"/>
    <cellStyle name="Neutral 9" xfId="713"/>
    <cellStyle name="Neutru" xfId="714"/>
    <cellStyle name="Normal" xfId="0" builtinId="0"/>
    <cellStyle name="Normal - Style1" xfId="715"/>
    <cellStyle name="Normal 10" xfId="716"/>
    <cellStyle name="Normal 11" xfId="717"/>
    <cellStyle name="Normal 12" xfId="718"/>
    <cellStyle name="Normal 13" xfId="719"/>
    <cellStyle name="Normal 14" xfId="720"/>
    <cellStyle name="Normal 15" xfId="721"/>
    <cellStyle name="Normal 16" xfId="722"/>
    <cellStyle name="Normal 17" xfId="723"/>
    <cellStyle name="Normal 17 2" xfId="724"/>
    <cellStyle name="Normal 18" xfId="725"/>
    <cellStyle name="Normal 19" xfId="726"/>
    <cellStyle name="Normal 2" xfId="727"/>
    <cellStyle name="Normal 2 2" xfId="728"/>
    <cellStyle name="Normal 2 3" xfId="729"/>
    <cellStyle name="Normal 2_Estimations TUD - District 6 TRP 06.08.09" xfId="730"/>
    <cellStyle name="Normal 3" xfId="731"/>
    <cellStyle name="Normal 3 2" xfId="732"/>
    <cellStyle name="Normal 4" xfId="733"/>
    <cellStyle name="Normal 4 2" xfId="734"/>
    <cellStyle name="Normal 4 3" xfId="735"/>
    <cellStyle name="Normal 5" xfId="736"/>
    <cellStyle name="Normal 6" xfId="737"/>
    <cellStyle name="Normal 7" xfId="738"/>
    <cellStyle name="Normal 8" xfId="739"/>
    <cellStyle name="Normal 9" xfId="740"/>
    <cellStyle name="Normal_Anexa 1.3 - SG Calcul grd.indt 12.04.2010" xfId="1"/>
    <cellStyle name="Normale 2" xfId="741"/>
    <cellStyle name="Notă" xfId="742"/>
    <cellStyle name="Note 10" xfId="743"/>
    <cellStyle name="Note 11" xfId="744"/>
    <cellStyle name="Note 12" xfId="745"/>
    <cellStyle name="Note 2" xfId="746"/>
    <cellStyle name="Note 3" xfId="747"/>
    <cellStyle name="Note 4" xfId="748"/>
    <cellStyle name="Note 5" xfId="749"/>
    <cellStyle name="Note 6" xfId="750"/>
    <cellStyle name="Note 7" xfId="751"/>
    <cellStyle name="Note 8" xfId="752"/>
    <cellStyle name="Note 9" xfId="753"/>
    <cellStyle name="Output 10" xfId="754"/>
    <cellStyle name="Output 11" xfId="755"/>
    <cellStyle name="Output 12" xfId="756"/>
    <cellStyle name="Output 2" xfId="757"/>
    <cellStyle name="Output 2 2" xfId="758"/>
    <cellStyle name="Output 2 3" xfId="759"/>
    <cellStyle name="Output 3" xfId="760"/>
    <cellStyle name="Output 3 2" xfId="761"/>
    <cellStyle name="Output 3 3" xfId="762"/>
    <cellStyle name="Output 4" xfId="763"/>
    <cellStyle name="Output 4 2" xfId="764"/>
    <cellStyle name="Output 4 3" xfId="765"/>
    <cellStyle name="Output 5" xfId="766"/>
    <cellStyle name="Output 6" xfId="767"/>
    <cellStyle name="Output 7" xfId="768"/>
    <cellStyle name="Output 8" xfId="769"/>
    <cellStyle name="Output 9" xfId="770"/>
    <cellStyle name="Percent [1]" xfId="771"/>
    <cellStyle name="Percent [2]" xfId="772"/>
    <cellStyle name="Percent [3]" xfId="773"/>
    <cellStyle name="Percent 2" xfId="774"/>
    <cellStyle name="Percent 2 2" xfId="775"/>
    <cellStyle name="Percent 2 3" xfId="776"/>
    <cellStyle name="Percent 3" xfId="777"/>
    <cellStyle name="Percent 3 2" xfId="778"/>
    <cellStyle name="Percent 3 2 2" xfId="779"/>
    <cellStyle name="Percent 4" xfId="780"/>
    <cellStyle name="Percent 4 2" xfId="781"/>
    <cellStyle name="Percent 5" xfId="782"/>
    <cellStyle name="Percent 6" xfId="783"/>
    <cellStyle name="Percent 6 2" xfId="784"/>
    <cellStyle name="Percent_Anexa 1.3 - SG Calcul grd.indt 12.04.2010" xfId="2"/>
    <cellStyle name="Text [Bullet]" xfId="785"/>
    <cellStyle name="Text [Dash]" xfId="786"/>
    <cellStyle name="Text [Em-Dash]" xfId="787"/>
    <cellStyle name="Text avertisment" xfId="788"/>
    <cellStyle name="Text explicativ" xfId="789"/>
    <cellStyle name="Times" xfId="790"/>
    <cellStyle name="Times [1]" xfId="791"/>
    <cellStyle name="Times [2]" xfId="792"/>
    <cellStyle name="Times_Evolutie 2003-2007 pt raport 2006" xfId="793"/>
    <cellStyle name="Title 10" xfId="794"/>
    <cellStyle name="Title 11" xfId="795"/>
    <cellStyle name="Title 12" xfId="796"/>
    <cellStyle name="Title 2" xfId="797"/>
    <cellStyle name="Title 2 2" xfId="798"/>
    <cellStyle name="Title 2 3" xfId="799"/>
    <cellStyle name="Title 3" xfId="800"/>
    <cellStyle name="Title 3 2" xfId="801"/>
    <cellStyle name="Title 3 3" xfId="802"/>
    <cellStyle name="Title 4" xfId="803"/>
    <cellStyle name="Title 4 2" xfId="804"/>
    <cellStyle name="Title 4 3" xfId="805"/>
    <cellStyle name="Title 5" xfId="806"/>
    <cellStyle name="Title 6" xfId="807"/>
    <cellStyle name="Title 7" xfId="808"/>
    <cellStyle name="Title 8" xfId="809"/>
    <cellStyle name="Title 9" xfId="810"/>
    <cellStyle name="Titlu" xfId="811"/>
    <cellStyle name="Titlu 1" xfId="812"/>
    <cellStyle name="Titlu 2" xfId="813"/>
    <cellStyle name="Titlu 3" xfId="814"/>
    <cellStyle name="Titlu 4" xfId="815"/>
    <cellStyle name="Total 10" xfId="816"/>
    <cellStyle name="Total 11" xfId="817"/>
    <cellStyle name="Total 12" xfId="818"/>
    <cellStyle name="Total 2" xfId="819"/>
    <cellStyle name="Total 2 2" xfId="820"/>
    <cellStyle name="Total 2 3" xfId="821"/>
    <cellStyle name="Total 3" xfId="822"/>
    <cellStyle name="Total 3 2" xfId="823"/>
    <cellStyle name="Total 3 3" xfId="824"/>
    <cellStyle name="Total 4" xfId="825"/>
    <cellStyle name="Total 4 2" xfId="826"/>
    <cellStyle name="Total 4 3" xfId="827"/>
    <cellStyle name="Total 5" xfId="828"/>
    <cellStyle name="Total 6" xfId="829"/>
    <cellStyle name="Total 7" xfId="830"/>
    <cellStyle name="Total 8" xfId="831"/>
    <cellStyle name="Total 9" xfId="832"/>
    <cellStyle name="Valuta 2" xfId="833"/>
    <cellStyle name="Verificare celulă" xfId="834"/>
    <cellStyle name="Virgulă_BUGET 2004 PE TRIMESTRE" xfId="835"/>
    <cellStyle name="Warning Text 10" xfId="836"/>
    <cellStyle name="Warning Text 11" xfId="837"/>
    <cellStyle name="Warning Text 12" xfId="838"/>
    <cellStyle name="Warning Text 2" xfId="839"/>
    <cellStyle name="Warning Text 2 2" xfId="840"/>
    <cellStyle name="Warning Text 2 3" xfId="841"/>
    <cellStyle name="Warning Text 3" xfId="842"/>
    <cellStyle name="Warning Text 3 2" xfId="843"/>
    <cellStyle name="Warning Text 3 3" xfId="844"/>
    <cellStyle name="Warning Text 4" xfId="845"/>
    <cellStyle name="Warning Text 4 2" xfId="846"/>
    <cellStyle name="Warning Text 4 3" xfId="847"/>
    <cellStyle name="Warning Text 5" xfId="848"/>
    <cellStyle name="Warning Text 6" xfId="849"/>
    <cellStyle name="Warning Text 7" xfId="850"/>
    <cellStyle name="Warning Text 8" xfId="851"/>
    <cellStyle name="Warning Text 9" xfId="852"/>
    <cellStyle name="ハイパーリンク" xfId="853"/>
    <cellStyle name="표준_Korean Portfolio II" xfId="854"/>
    <cellStyle name="桁?切り_SB" xfId="855"/>
    <cellStyle name="桁区切り_SB" xfId="856"/>
    <cellStyle name="標準_A" xfId="857"/>
    <cellStyle name="表旨巧・・ハイパーリンク" xfId="858"/>
    <cellStyle name="表示済みのハイパーリンク" xfId="8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582705</xdr:colOff>
      <xdr:row>1</xdr:row>
      <xdr:rowOff>44823</xdr:rowOff>
    </xdr:from>
    <xdr:to>
      <xdr:col>10</xdr:col>
      <xdr:colOff>731744</xdr:colOff>
      <xdr:row>7</xdr:row>
      <xdr:rowOff>140073</xdr:rowOff>
    </xdr:to>
    <xdr:pic>
      <xdr:nvPicPr>
        <xdr:cNvPr id="2" name="Picture 1" descr="ant_2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1080" y="206748"/>
          <a:ext cx="4749614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10.03.2019\radu%2025.04.206\primarii\iernut\CREDIT%202019\HCL\Serviciul%20Datoriei%20refinantare%2001.05.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rk%20birnbaum\Desktop\BaiaMareenglexe\Romanian%20Financial%20Analysis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hai%20Tudorancea\AppData\Local\Microsoft\Windows\Temporary%20Internet%20Files\OLK7CD\Piatra%20Neamt%20modelare%20finalizata\Piatra%20Neamt%20rapoarte%20finalizate%20FINAL\PiatraNeamt%20-%202006%20raport%20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ana\InvestitiiPS1\2009\R6_18august\Diana\InvestitiiPS1\2005\Rectificare_09dec05\BugetLocal_R9_22dec05\2002\Rectificare5_decVirare2\Autofinantare_nov\A_ANEXA3_no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25.05.2017\radu%2025.04.206\primarii\ARHIVA\sinaia\CREDIT%202017\Grafic%20Sina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CEC refinantare"/>
      <sheetName val="cr nou diferenta"/>
      <sheetName val="credit nou"/>
      <sheetName val="grad indatorare"/>
      <sheetName val="centralizare"/>
      <sheetName val="SD Iernut 10 ani"/>
      <sheetName val="1.3"/>
      <sheetName val="1.4"/>
      <sheetName val="Sheet1"/>
    </sheetNames>
    <sheetDataSet>
      <sheetData sheetId="0"/>
      <sheetData sheetId="1"/>
      <sheetData sheetId="2"/>
      <sheetData sheetId="3">
        <row r="19">
          <cell r="C19">
            <v>9647345.2400000002</v>
          </cell>
          <cell r="D19">
            <v>11996000</v>
          </cell>
          <cell r="E19">
            <v>9454257.8599999994</v>
          </cell>
        </row>
      </sheetData>
      <sheetData sheetId="4">
        <row r="7">
          <cell r="M7">
            <v>630983.75999999989</v>
          </cell>
          <cell r="N7">
            <v>630983.75999999989</v>
          </cell>
          <cell r="O7">
            <v>578402.7699999999</v>
          </cell>
        </row>
        <row r="8">
          <cell r="M8">
            <v>63638.670000000006</v>
          </cell>
          <cell r="N8">
            <v>37859.06</v>
          </cell>
          <cell r="O8">
            <v>11819.14</v>
          </cell>
        </row>
        <row r="9">
          <cell r="M9">
            <v>0</v>
          </cell>
          <cell r="N9">
            <v>0</v>
          </cell>
          <cell r="O9">
            <v>0</v>
          </cell>
        </row>
        <row r="25">
          <cell r="E25">
            <v>630983.75999999989</v>
          </cell>
          <cell r="F25">
            <v>877862.48093220324</v>
          </cell>
          <cell r="G25">
            <v>900305.99999999977</v>
          </cell>
          <cell r="H25">
            <v>900305.99999999977</v>
          </cell>
          <cell r="I25">
            <v>900305.99999999977</v>
          </cell>
          <cell r="J25">
            <v>900305.99999999977</v>
          </cell>
          <cell r="K25">
            <v>900305.99999999977</v>
          </cell>
          <cell r="L25">
            <v>900305.99999999977</v>
          </cell>
          <cell r="N25">
            <v>900305.99999999977</v>
          </cell>
          <cell r="O25">
            <v>825281.59999999986</v>
          </cell>
        </row>
        <row r="26">
          <cell r="E26">
            <v>297329.59999999998</v>
          </cell>
          <cell r="F26">
            <v>377670.18</v>
          </cell>
          <cell r="G26">
            <v>336859.62</v>
          </cell>
          <cell r="H26">
            <v>297023.62</v>
          </cell>
          <cell r="I26">
            <v>257187.64</v>
          </cell>
          <cell r="J26">
            <v>217988.33000000002</v>
          </cell>
          <cell r="K26">
            <v>177515.66999999998</v>
          </cell>
          <cell r="L26">
            <v>137679.72</v>
          </cell>
          <cell r="N26">
            <v>58207.839999999997</v>
          </cell>
          <cell r="O26">
            <v>18171.79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</sheetData>
      <sheetData sheetId="5">
        <row r="25">
          <cell r="M25">
            <v>0.10397794967033969</v>
          </cell>
          <cell r="N25">
            <v>0.10013495734660012</v>
          </cell>
          <cell r="O25">
            <v>9.6291961164042233E-2</v>
          </cell>
          <cell r="P25">
            <v>9.246826872004163E-2</v>
          </cell>
          <cell r="Q25">
            <v>8.1368334461764336E-2</v>
          </cell>
        </row>
      </sheetData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tabSelected="1" view="pageBreakPreview" topLeftCell="A23" zoomScale="85" zoomScaleSheetLayoutView="85" workbookViewId="0">
      <selection activeCell="C46" sqref="C46:F46"/>
    </sheetView>
  </sheetViews>
  <sheetFormatPr defaultColWidth="9.140625" defaultRowHeight="12.75"/>
  <cols>
    <col min="1" max="1" width="3.28515625" style="1" customWidth="1"/>
    <col min="2" max="2" width="30.28515625" style="2" customWidth="1"/>
    <col min="3" max="3" width="12.140625" style="2" customWidth="1"/>
    <col min="4" max="4" width="11.7109375" style="2" customWidth="1"/>
    <col min="5" max="5" width="12.140625" style="2" customWidth="1"/>
    <col min="6" max="6" width="11.28515625" style="2" hidden="1" customWidth="1"/>
    <col min="7" max="7" width="11.85546875" style="2" hidden="1" customWidth="1"/>
    <col min="8" max="14" width="11" style="2" customWidth="1"/>
    <col min="15" max="15" width="11.7109375" style="2" customWidth="1"/>
    <col min="16" max="16" width="12" style="2" bestFit="1" customWidth="1"/>
    <col min="17" max="17" width="9.140625" style="2"/>
    <col min="18" max="19" width="11.7109375" style="2" bestFit="1" customWidth="1"/>
    <col min="20" max="20" width="10.5703125" style="2" bestFit="1" customWidth="1"/>
    <col min="21" max="16384" width="9.140625" style="2"/>
  </cols>
  <sheetData>
    <row r="2" spans="1:17" ht="12.75" customHeight="1">
      <c r="D2" s="3"/>
      <c r="E2" s="3"/>
      <c r="F2" s="3"/>
      <c r="G2" s="3"/>
      <c r="H2" s="3"/>
      <c r="I2" s="3"/>
      <c r="J2" s="3"/>
    </row>
    <row r="3" spans="1:17" ht="16.5" customHeight="1">
      <c r="D3" s="3"/>
      <c r="E3" s="3"/>
      <c r="F3" s="3"/>
      <c r="G3" s="3"/>
      <c r="H3" s="3"/>
      <c r="I3" s="3"/>
      <c r="J3" s="3"/>
      <c r="N3" s="4" t="s">
        <v>0</v>
      </c>
      <c r="O3" s="4"/>
    </row>
    <row r="4" spans="1:17">
      <c r="D4" s="3"/>
      <c r="E4" s="3"/>
      <c r="F4" s="3"/>
      <c r="G4" s="3"/>
      <c r="H4" s="3"/>
      <c r="I4" s="3"/>
      <c r="J4" s="3"/>
    </row>
    <row r="5" spans="1:17">
      <c r="C5" s="5"/>
      <c r="D5" s="6"/>
      <c r="E5" s="6"/>
      <c r="F5" s="6"/>
      <c r="G5" s="6"/>
      <c r="H5" s="6"/>
      <c r="I5" s="6"/>
      <c r="J5" s="6"/>
    </row>
    <row r="6" spans="1:17">
      <c r="D6" s="6"/>
      <c r="E6" s="6"/>
      <c r="F6" s="6"/>
      <c r="G6" s="6"/>
      <c r="H6" s="6"/>
      <c r="I6" s="6"/>
      <c r="J6" s="6"/>
    </row>
    <row r="7" spans="1:17">
      <c r="D7" s="6"/>
      <c r="E7" s="6"/>
      <c r="F7" s="6"/>
      <c r="G7" s="6"/>
      <c r="H7" s="6"/>
      <c r="I7" s="6"/>
      <c r="J7" s="6"/>
    </row>
    <row r="8" spans="1:17">
      <c r="D8" s="6"/>
      <c r="E8" s="6"/>
      <c r="F8" s="6"/>
      <c r="G8" s="6"/>
      <c r="H8" s="6"/>
      <c r="I8" s="6"/>
      <c r="J8" s="6"/>
    </row>
    <row r="9" spans="1:17">
      <c r="D9" s="6"/>
      <c r="E9" s="6"/>
      <c r="F9" s="6"/>
      <c r="G9" s="6"/>
      <c r="H9" s="6"/>
      <c r="I9" s="6"/>
      <c r="J9" s="6"/>
    </row>
    <row r="10" spans="1:17" ht="18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ht="18">
      <c r="A11" s="7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7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7" hidden="1">
      <c r="D13" s="6"/>
      <c r="E13" s="6"/>
      <c r="F13" s="6"/>
      <c r="G13" s="6"/>
      <c r="H13" s="6"/>
      <c r="I13" s="6"/>
      <c r="J13" s="6"/>
    </row>
    <row r="15" spans="1:17" ht="12.75" customHeight="1">
      <c r="A15" s="9" t="s">
        <v>3</v>
      </c>
      <c r="B15" s="10" t="s">
        <v>4</v>
      </c>
      <c r="C15" s="10" t="s">
        <v>5</v>
      </c>
      <c r="D15" s="10" t="s">
        <v>6</v>
      </c>
      <c r="E15" s="10" t="s">
        <v>7</v>
      </c>
      <c r="F15" s="11" t="s">
        <v>8</v>
      </c>
      <c r="G15" s="11" t="s">
        <v>9</v>
      </c>
      <c r="H15" s="12" t="s">
        <v>10</v>
      </c>
      <c r="I15" s="12"/>
      <c r="J15" s="12"/>
      <c r="K15" s="12"/>
      <c r="L15" s="12"/>
      <c r="M15" s="12"/>
      <c r="N15" s="12"/>
      <c r="O15" s="12"/>
      <c r="P15" s="13"/>
    </row>
    <row r="16" spans="1:17" ht="26.25" customHeight="1">
      <c r="A16" s="9"/>
      <c r="B16" s="10"/>
      <c r="C16" s="10"/>
      <c r="D16" s="10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4"/>
      <c r="Q16" s="15"/>
    </row>
    <row r="17" spans="1:17">
      <c r="A17" s="9"/>
      <c r="B17" s="10"/>
      <c r="C17" s="10"/>
      <c r="D17" s="10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Q17" s="15"/>
    </row>
    <row r="18" spans="1:17">
      <c r="A18" s="9"/>
      <c r="B18" s="10"/>
      <c r="C18" s="10"/>
      <c r="D18" s="10"/>
      <c r="E18" s="10"/>
      <c r="F18" s="11"/>
      <c r="G18" s="11"/>
      <c r="H18" s="16">
        <v>2019</v>
      </c>
      <c r="I18" s="16">
        <f t="shared" ref="I18:O19" si="0">H18+1</f>
        <v>2020</v>
      </c>
      <c r="J18" s="16">
        <f t="shared" si="0"/>
        <v>2021</v>
      </c>
      <c r="K18" s="16">
        <f t="shared" si="0"/>
        <v>2022</v>
      </c>
      <c r="L18" s="16">
        <f t="shared" si="0"/>
        <v>2023</v>
      </c>
      <c r="M18" s="16">
        <f t="shared" si="0"/>
        <v>2024</v>
      </c>
      <c r="N18" s="16">
        <f t="shared" si="0"/>
        <v>2025</v>
      </c>
      <c r="O18" s="16">
        <f t="shared" si="0"/>
        <v>2026</v>
      </c>
    </row>
    <row r="19" spans="1:17">
      <c r="A19" s="17">
        <v>0</v>
      </c>
      <c r="B19" s="18" t="s">
        <v>11</v>
      </c>
      <c r="C19" s="18">
        <v>1</v>
      </c>
      <c r="D19" s="18">
        <v>2</v>
      </c>
      <c r="E19" s="18">
        <v>3</v>
      </c>
      <c r="F19" s="19">
        <v>4</v>
      </c>
      <c r="G19" s="18">
        <v>5</v>
      </c>
      <c r="H19" s="18">
        <v>6</v>
      </c>
      <c r="I19" s="18">
        <f t="shared" si="0"/>
        <v>7</v>
      </c>
      <c r="J19" s="18">
        <f t="shared" si="0"/>
        <v>8</v>
      </c>
      <c r="K19" s="18">
        <f t="shared" si="0"/>
        <v>9</v>
      </c>
      <c r="L19" s="18">
        <f t="shared" si="0"/>
        <v>10</v>
      </c>
      <c r="M19" s="18">
        <f t="shared" si="0"/>
        <v>11</v>
      </c>
      <c r="N19" s="18">
        <f t="shared" si="0"/>
        <v>12</v>
      </c>
      <c r="O19" s="18">
        <f t="shared" si="0"/>
        <v>13</v>
      </c>
    </row>
    <row r="20" spans="1:17">
      <c r="A20" s="17">
        <v>1</v>
      </c>
      <c r="B20" s="20" t="s">
        <v>12</v>
      </c>
      <c r="C20" s="21">
        <f>'[1]grad indatorare'!C19/1000</f>
        <v>9647.3452400000006</v>
      </c>
      <c r="D20" s="21">
        <f>'[1]grad indatorare'!D19/1000</f>
        <v>11996</v>
      </c>
      <c r="E20" s="21">
        <f>'[1]grad indatorare'!E19/1000</f>
        <v>9454.2578599999997</v>
      </c>
      <c r="F20" s="22"/>
      <c r="G20" s="23"/>
      <c r="H20" s="21">
        <f>SUM($C$20:$E$20)/3</f>
        <v>10365.867700000001</v>
      </c>
      <c r="I20" s="21">
        <f t="shared" ref="I20:O20" si="1">H20</f>
        <v>10365.867700000001</v>
      </c>
      <c r="J20" s="21">
        <f t="shared" si="1"/>
        <v>10365.867700000001</v>
      </c>
      <c r="K20" s="21">
        <f t="shared" si="1"/>
        <v>10365.867700000001</v>
      </c>
      <c r="L20" s="21">
        <f t="shared" si="1"/>
        <v>10365.867700000001</v>
      </c>
      <c r="M20" s="21">
        <f t="shared" si="1"/>
        <v>10365.867700000001</v>
      </c>
      <c r="N20" s="21">
        <f t="shared" si="1"/>
        <v>10365.867700000001</v>
      </c>
      <c r="O20" s="21">
        <f t="shared" si="1"/>
        <v>10365.867700000001</v>
      </c>
    </row>
    <row r="21" spans="1:17" ht="25.5">
      <c r="A21" s="17">
        <v>2</v>
      </c>
      <c r="B21" s="24" t="s">
        <v>13</v>
      </c>
      <c r="C21" s="25">
        <f t="shared" ref="C21:O21" si="2">C20*0.3</f>
        <v>2894.2035719999999</v>
      </c>
      <c r="D21" s="25">
        <f t="shared" si="2"/>
        <v>3598.7999999999997</v>
      </c>
      <c r="E21" s="25">
        <f t="shared" si="2"/>
        <v>2836.2773579999998</v>
      </c>
      <c r="F21" s="25"/>
      <c r="G21" s="25"/>
      <c r="H21" s="25">
        <f t="shared" si="2"/>
        <v>3109.7603100000001</v>
      </c>
      <c r="I21" s="25">
        <f t="shared" si="2"/>
        <v>3109.7603100000001</v>
      </c>
      <c r="J21" s="25">
        <f t="shared" si="2"/>
        <v>3109.7603100000001</v>
      </c>
      <c r="K21" s="25">
        <f t="shared" si="2"/>
        <v>3109.7603100000001</v>
      </c>
      <c r="L21" s="25">
        <f t="shared" si="2"/>
        <v>3109.7603100000001</v>
      </c>
      <c r="M21" s="25">
        <f t="shared" si="2"/>
        <v>3109.7603100000001</v>
      </c>
      <c r="N21" s="25">
        <f t="shared" si="2"/>
        <v>3109.7603100000001</v>
      </c>
      <c r="O21" s="25">
        <f t="shared" si="2"/>
        <v>3109.7603100000001</v>
      </c>
    </row>
    <row r="22" spans="1:17" ht="25.5">
      <c r="A22" s="17">
        <v>3</v>
      </c>
      <c r="B22" s="24" t="s">
        <v>14</v>
      </c>
      <c r="C22" s="25"/>
      <c r="D22" s="25"/>
      <c r="E22" s="25"/>
      <c r="F22" s="25"/>
      <c r="G22" s="25"/>
      <c r="H22" s="25">
        <f>SUM(H23:H25)</f>
        <v>928.31335999999988</v>
      </c>
      <c r="I22" s="25">
        <f>SUM(I23:I25)</f>
        <v>1255.5326609322033</v>
      </c>
      <c r="J22" s="25">
        <f t="shared" ref="J22:O22" si="3">SUM(J23:J25)</f>
        <v>1237.1656199999998</v>
      </c>
      <c r="K22" s="25">
        <f t="shared" si="3"/>
        <v>1197.3296199999997</v>
      </c>
      <c r="L22" s="25">
        <f t="shared" si="3"/>
        <v>1157.4936399999997</v>
      </c>
      <c r="M22" s="25">
        <f t="shared" si="3"/>
        <v>1118.2943299999997</v>
      </c>
      <c r="N22" s="25">
        <f t="shared" si="3"/>
        <v>1077.8216699999998</v>
      </c>
      <c r="O22" s="25">
        <f t="shared" si="3"/>
        <v>1037.9857199999999</v>
      </c>
    </row>
    <row r="23" spans="1:17">
      <c r="A23" s="17">
        <v>4</v>
      </c>
      <c r="B23" s="24" t="s">
        <v>15</v>
      </c>
      <c r="C23" s="25"/>
      <c r="D23" s="25"/>
      <c r="E23" s="25"/>
      <c r="F23" s="25"/>
      <c r="G23" s="25"/>
      <c r="H23" s="25">
        <f>[1]centralizare!E25/1000</f>
        <v>630.98375999999985</v>
      </c>
      <c r="I23" s="25">
        <f>[1]centralizare!F25/1000</f>
        <v>877.8624809322032</v>
      </c>
      <c r="J23" s="25">
        <f>[1]centralizare!G25/1000</f>
        <v>900.30599999999981</v>
      </c>
      <c r="K23" s="25">
        <f>[1]centralizare!H25/1000</f>
        <v>900.30599999999981</v>
      </c>
      <c r="L23" s="25">
        <f>[1]centralizare!I25/1000</f>
        <v>900.30599999999981</v>
      </c>
      <c r="M23" s="25">
        <f>[1]centralizare!J25/1000</f>
        <v>900.30599999999981</v>
      </c>
      <c r="N23" s="25">
        <f>[1]centralizare!K25/1000</f>
        <v>900.30599999999981</v>
      </c>
      <c r="O23" s="25">
        <f>[1]centralizare!L25/1000</f>
        <v>900.30599999999981</v>
      </c>
    </row>
    <row r="24" spans="1:17">
      <c r="A24" s="17">
        <v>5</v>
      </c>
      <c r="B24" s="24" t="s">
        <v>16</v>
      </c>
      <c r="C24" s="25"/>
      <c r="D24" s="25"/>
      <c r="E24" s="25"/>
      <c r="F24" s="25"/>
      <c r="G24" s="25"/>
      <c r="H24" s="25">
        <f>[1]centralizare!E26/1000</f>
        <v>297.32959999999997</v>
      </c>
      <c r="I24" s="25">
        <f>[1]centralizare!F26/1000</f>
        <v>377.67018000000002</v>
      </c>
      <c r="J24" s="25">
        <f>[1]centralizare!G26/1000</f>
        <v>336.85962000000001</v>
      </c>
      <c r="K24" s="25">
        <f>[1]centralizare!H26/1000</f>
        <v>297.02361999999999</v>
      </c>
      <c r="L24" s="25">
        <f>[1]centralizare!I26/1000</f>
        <v>257.18763999999999</v>
      </c>
      <c r="M24" s="25">
        <f>[1]centralizare!J26/1000</f>
        <v>217.98833000000002</v>
      </c>
      <c r="N24" s="25">
        <f>[1]centralizare!K26/1000</f>
        <v>177.51566999999997</v>
      </c>
      <c r="O24" s="25">
        <f>[1]centralizare!L26/1000</f>
        <v>137.67972</v>
      </c>
      <c r="P24" s="26"/>
    </row>
    <row r="25" spans="1:17">
      <c r="A25" s="17">
        <v>6</v>
      </c>
      <c r="B25" s="24" t="s">
        <v>17</v>
      </c>
      <c r="C25" s="25"/>
      <c r="D25" s="25"/>
      <c r="E25" s="25"/>
      <c r="F25" s="25"/>
      <c r="G25" s="25"/>
      <c r="H25" s="25">
        <f>[1]centralizare!E27/1000</f>
        <v>0</v>
      </c>
      <c r="I25" s="25">
        <f>[1]centralizare!F27/1000</f>
        <v>0</v>
      </c>
      <c r="J25" s="25">
        <f>[1]centralizare!G27/1000</f>
        <v>0</v>
      </c>
      <c r="K25" s="25">
        <f>[1]centralizare!H27/1000</f>
        <v>0</v>
      </c>
      <c r="L25" s="25">
        <f>[1]centralizare!I27/1000</f>
        <v>0</v>
      </c>
      <c r="M25" s="25">
        <f>[1]centralizare!J27/1000</f>
        <v>0</v>
      </c>
      <c r="N25" s="25">
        <f>[1]centralizare!K27/1000</f>
        <v>0</v>
      </c>
      <c r="O25" s="25">
        <f>[1]centralizare!L27/1000</f>
        <v>0</v>
      </c>
    </row>
    <row r="26" spans="1:17" ht="38.25">
      <c r="A26" s="17">
        <v>7</v>
      </c>
      <c r="B26" s="24" t="s">
        <v>18</v>
      </c>
      <c r="C26" s="25"/>
      <c r="D26" s="25"/>
      <c r="E26" s="25"/>
      <c r="F26" s="25"/>
      <c r="G26" s="25"/>
      <c r="H26" s="27">
        <f t="shared" ref="H26:O26" si="4">H22/H20</f>
        <v>8.9554814595984064E-2</v>
      </c>
      <c r="I26" s="27">
        <f t="shared" si="4"/>
        <v>0.12112181027857448</v>
      </c>
      <c r="J26" s="27">
        <f t="shared" si="4"/>
        <v>0.11934993343586661</v>
      </c>
      <c r="K26" s="27">
        <f t="shared" si="4"/>
        <v>0.11550693628860416</v>
      </c>
      <c r="L26" s="27">
        <f t="shared" si="4"/>
        <v>0.11166394107075085</v>
      </c>
      <c r="M26" s="27">
        <f t="shared" si="4"/>
        <v>0.10788236569911071</v>
      </c>
      <c r="N26" s="27">
        <f t="shared" si="4"/>
        <v>0.10397794967033969</v>
      </c>
      <c r="O26" s="27">
        <f t="shared" si="4"/>
        <v>0.10013495734660012</v>
      </c>
    </row>
    <row r="29" spans="1:17" ht="12.75" customHeight="1">
      <c r="A29" s="28" t="s">
        <v>3</v>
      </c>
      <c r="B29" s="29" t="s">
        <v>4</v>
      </c>
      <c r="C29" s="30" t="s">
        <v>10</v>
      </c>
      <c r="D29" s="31"/>
      <c r="E29" s="31"/>
      <c r="F29" s="31"/>
      <c r="G29" s="31"/>
      <c r="H29" s="31"/>
      <c r="I29" s="31"/>
      <c r="J29" s="32"/>
      <c r="K29" s="33"/>
      <c r="L29" s="33"/>
      <c r="M29" s="33"/>
      <c r="N29" s="33"/>
      <c r="O29" s="33"/>
      <c r="P29" s="33"/>
    </row>
    <row r="30" spans="1:17">
      <c r="A30" s="34"/>
      <c r="B30" s="29"/>
      <c r="C30" s="35"/>
      <c r="D30" s="36"/>
      <c r="E30" s="36"/>
      <c r="F30" s="36"/>
      <c r="G30" s="36"/>
      <c r="H30" s="36"/>
      <c r="I30" s="36"/>
      <c r="J30" s="37"/>
      <c r="K30" s="33"/>
      <c r="L30" s="33"/>
      <c r="M30" s="33"/>
      <c r="N30" s="33"/>
      <c r="O30" s="33"/>
      <c r="P30" s="38"/>
    </row>
    <row r="31" spans="1:17">
      <c r="A31" s="34"/>
      <c r="B31" s="29"/>
      <c r="C31" s="39"/>
      <c r="D31" s="40"/>
      <c r="E31" s="40"/>
      <c r="F31" s="40"/>
      <c r="G31" s="40"/>
      <c r="H31" s="40"/>
      <c r="I31" s="40"/>
      <c r="J31" s="41"/>
      <c r="K31" s="33"/>
      <c r="L31" s="33"/>
      <c r="M31" s="33"/>
      <c r="N31" s="33"/>
      <c r="O31" s="33"/>
      <c r="P31" s="38"/>
    </row>
    <row r="32" spans="1:17">
      <c r="A32" s="42"/>
      <c r="B32" s="10"/>
      <c r="C32" s="43">
        <f>O18+1</f>
        <v>2027</v>
      </c>
      <c r="D32" s="43">
        <f>C32+1</f>
        <v>2028</v>
      </c>
      <c r="E32" s="43">
        <f t="shared" ref="E32:G33" si="5">D32+1</f>
        <v>2029</v>
      </c>
      <c r="F32" s="43">
        <f t="shared" si="5"/>
        <v>2030</v>
      </c>
      <c r="G32" s="43">
        <f t="shared" si="5"/>
        <v>2031</v>
      </c>
      <c r="H32" s="43"/>
      <c r="I32" s="43"/>
      <c r="J32" s="43"/>
      <c r="K32" s="44"/>
    </row>
    <row r="33" spans="1:16">
      <c r="A33" s="17">
        <v>0</v>
      </c>
      <c r="B33" s="18" t="s">
        <v>11</v>
      </c>
      <c r="C33" s="45">
        <f>O19+1</f>
        <v>14</v>
      </c>
      <c r="D33" s="45">
        <f>C33+1</f>
        <v>15</v>
      </c>
      <c r="E33" s="45">
        <f t="shared" si="5"/>
        <v>16</v>
      </c>
      <c r="F33" s="45">
        <f t="shared" si="5"/>
        <v>17</v>
      </c>
      <c r="G33" s="45">
        <f t="shared" si="5"/>
        <v>18</v>
      </c>
      <c r="H33" s="45"/>
      <c r="I33" s="45"/>
      <c r="J33" s="45"/>
      <c r="K33" s="44"/>
      <c r="L33" s="26"/>
    </row>
    <row r="34" spans="1:16">
      <c r="A34" s="17">
        <v>1</v>
      </c>
      <c r="B34" s="20" t="s">
        <v>12</v>
      </c>
      <c r="C34" s="25">
        <f>O20</f>
        <v>10365.867700000001</v>
      </c>
      <c r="D34" s="25">
        <f>C34</f>
        <v>10365.867700000001</v>
      </c>
      <c r="E34" s="25">
        <f t="shared" ref="E34:G35" si="6">D34</f>
        <v>10365.867700000001</v>
      </c>
      <c r="F34" s="25">
        <f t="shared" si="6"/>
        <v>10365.867700000001</v>
      </c>
      <c r="G34" s="25">
        <f t="shared" si="6"/>
        <v>10365.867700000001</v>
      </c>
      <c r="H34" s="25"/>
      <c r="I34" s="25"/>
      <c r="J34" s="25"/>
      <c r="K34" s="46"/>
      <c r="L34" s="26"/>
      <c r="N34" s="26"/>
    </row>
    <row r="35" spans="1:16" ht="25.5">
      <c r="A35" s="17">
        <v>2</v>
      </c>
      <c r="B35" s="24" t="s">
        <v>13</v>
      </c>
      <c r="C35" s="25">
        <f>O21</f>
        <v>3109.7603100000001</v>
      </c>
      <c r="D35" s="25">
        <f>C35</f>
        <v>3109.7603100000001</v>
      </c>
      <c r="E35" s="25">
        <f t="shared" si="6"/>
        <v>3109.7603100000001</v>
      </c>
      <c r="F35" s="25">
        <f t="shared" si="6"/>
        <v>3109.7603100000001</v>
      </c>
      <c r="G35" s="25">
        <f t="shared" si="6"/>
        <v>3109.7603100000001</v>
      </c>
      <c r="H35" s="25"/>
      <c r="I35" s="25"/>
      <c r="J35" s="25"/>
      <c r="K35" s="46"/>
      <c r="L35" s="26"/>
      <c r="N35" s="26"/>
      <c r="P35" s="26"/>
    </row>
    <row r="36" spans="1:16" ht="25.5">
      <c r="A36" s="17">
        <v>3</v>
      </c>
      <c r="B36" s="24" t="s">
        <v>14</v>
      </c>
      <c r="C36" s="25">
        <f>SUM(C37:C39)</f>
        <v>694.62242999999989</v>
      </c>
      <c r="D36" s="25">
        <f t="shared" ref="D36:G36" si="7">SUM(D37:D39)</f>
        <v>668.84281999999985</v>
      </c>
      <c r="E36" s="25">
        <f t="shared" si="7"/>
        <v>590.22190999999987</v>
      </c>
      <c r="F36" s="25">
        <f t="shared" si="7"/>
        <v>958.51383999999985</v>
      </c>
      <c r="G36" s="25">
        <f t="shared" si="7"/>
        <v>843.4533899999999</v>
      </c>
      <c r="H36" s="25"/>
      <c r="I36" s="25"/>
      <c r="J36" s="25"/>
      <c r="K36" s="46"/>
      <c r="L36" s="26"/>
      <c r="N36" s="26"/>
      <c r="P36" s="26"/>
    </row>
    <row r="37" spans="1:16">
      <c r="A37" s="17">
        <v>4</v>
      </c>
      <c r="B37" s="24" t="s">
        <v>15</v>
      </c>
      <c r="C37" s="25">
        <f>[1]centralizare!M7/1000</f>
        <v>630.98375999999985</v>
      </c>
      <c r="D37" s="25">
        <f>[1]centralizare!N7/1000</f>
        <v>630.98375999999985</v>
      </c>
      <c r="E37" s="25">
        <f>[1]centralizare!O7/1000</f>
        <v>578.40276999999992</v>
      </c>
      <c r="F37" s="25">
        <f>[1]centralizare!N25/1000</f>
        <v>900.30599999999981</v>
      </c>
      <c r="G37" s="25">
        <f>[1]centralizare!O25/1000</f>
        <v>825.28159999999991</v>
      </c>
      <c r="H37" s="25"/>
      <c r="I37" s="25"/>
      <c r="J37" s="25"/>
      <c r="K37" s="46"/>
      <c r="L37" s="26"/>
    </row>
    <row r="38" spans="1:16">
      <c r="A38" s="17">
        <v>5</v>
      </c>
      <c r="B38" s="24" t="s">
        <v>16</v>
      </c>
      <c r="C38" s="25">
        <f>[1]centralizare!M8/1000</f>
        <v>63.638670000000005</v>
      </c>
      <c r="D38" s="25">
        <f>[1]centralizare!N8/1000</f>
        <v>37.859059999999999</v>
      </c>
      <c r="E38" s="25">
        <f>[1]centralizare!O8/1000</f>
        <v>11.819139999999999</v>
      </c>
      <c r="F38" s="25">
        <f>[1]centralizare!N26/1000</f>
        <v>58.207839999999997</v>
      </c>
      <c r="G38" s="25">
        <f>[1]centralizare!O26/1000</f>
        <v>18.171790000000001</v>
      </c>
      <c r="H38" s="25"/>
      <c r="I38" s="25"/>
      <c r="J38" s="25"/>
      <c r="K38" s="46"/>
      <c r="L38" s="26"/>
    </row>
    <row r="39" spans="1:16">
      <c r="A39" s="17">
        <v>6</v>
      </c>
      <c r="B39" s="24" t="s">
        <v>17</v>
      </c>
      <c r="C39" s="25">
        <f>[1]centralizare!M9/1000</f>
        <v>0</v>
      </c>
      <c r="D39" s="25">
        <f>[1]centralizare!N9/1000</f>
        <v>0</v>
      </c>
      <c r="E39" s="25">
        <f>[1]centralizare!O9/1000</f>
        <v>0</v>
      </c>
      <c r="F39" s="25">
        <f>[1]centralizare!N27/1000</f>
        <v>0</v>
      </c>
      <c r="G39" s="25">
        <f>[1]centralizare!O27/1000</f>
        <v>0</v>
      </c>
      <c r="H39" s="25"/>
      <c r="I39" s="25"/>
      <c r="J39" s="25"/>
      <c r="K39" s="46"/>
    </row>
    <row r="40" spans="1:16" ht="38.25">
      <c r="A40" s="17">
        <v>7</v>
      </c>
      <c r="B40" s="24" t="s">
        <v>18</v>
      </c>
      <c r="C40" s="27">
        <f>'[1]SD Iernut 10 ani'!M25</f>
        <v>0.10397794967033969</v>
      </c>
      <c r="D40" s="27">
        <f>'[1]SD Iernut 10 ani'!N25</f>
        <v>0.10013495734660012</v>
      </c>
      <c r="E40" s="27">
        <f>'[1]SD Iernut 10 ani'!O25</f>
        <v>9.6291961164042233E-2</v>
      </c>
      <c r="F40" s="27">
        <f>'[1]SD Iernut 10 ani'!P25</f>
        <v>9.246826872004163E-2</v>
      </c>
      <c r="G40" s="27">
        <f>'[1]SD Iernut 10 ani'!Q25</f>
        <v>8.1368334461764336E-2</v>
      </c>
      <c r="H40" s="27"/>
      <c r="I40" s="27"/>
      <c r="J40" s="27"/>
      <c r="K40" s="47"/>
    </row>
    <row r="43" spans="1:16">
      <c r="C43" s="48"/>
      <c r="G43" s="48"/>
      <c r="M43" s="48"/>
      <c r="N43" s="48"/>
      <c r="O43" s="48"/>
    </row>
    <row r="44" spans="1:16">
      <c r="C44" s="48"/>
      <c r="G44" s="48"/>
      <c r="N44" s="48"/>
      <c r="O44" s="48"/>
    </row>
    <row r="45" spans="1:16">
      <c r="C45" s="49"/>
      <c r="G45" s="49"/>
      <c r="N45" s="49"/>
      <c r="O45" s="49"/>
    </row>
    <row r="46" spans="1:16">
      <c r="D46" s="50" t="s">
        <v>19</v>
      </c>
      <c r="E46" s="50"/>
      <c r="F46" s="50"/>
      <c r="H46" s="51" t="s">
        <v>20</v>
      </c>
      <c r="I46" s="51"/>
      <c r="J46" s="51"/>
    </row>
    <row r="47" spans="1:16">
      <c r="D47" s="50" t="s">
        <v>21</v>
      </c>
      <c r="E47" s="50"/>
      <c r="F47" s="50"/>
      <c r="H47" s="48"/>
      <c r="I47" s="48"/>
      <c r="J47" s="48"/>
    </row>
    <row r="48" spans="1:16">
      <c r="D48" s="51" t="s">
        <v>22</v>
      </c>
      <c r="E48" s="51"/>
      <c r="F48" s="51"/>
      <c r="H48" s="51" t="s">
        <v>23</v>
      </c>
      <c r="I48" s="51"/>
      <c r="J48" s="51"/>
    </row>
  </sheetData>
  <mergeCells count="21">
    <mergeCell ref="D46:F46"/>
    <mergeCell ref="H46:J46"/>
    <mergeCell ref="D47:F47"/>
    <mergeCell ref="D48:F48"/>
    <mergeCell ref="H48:J48"/>
    <mergeCell ref="F15:F18"/>
    <mergeCell ref="G15:G18"/>
    <mergeCell ref="H15:O17"/>
    <mergeCell ref="A29:A32"/>
    <mergeCell ref="B29:B32"/>
    <mergeCell ref="C29:J31"/>
    <mergeCell ref="D2:J4"/>
    <mergeCell ref="N3:O3"/>
    <mergeCell ref="A10:O10"/>
    <mergeCell ref="A11:O11"/>
    <mergeCell ref="A12:O12"/>
    <mergeCell ref="A15:A18"/>
    <mergeCell ref="B15:B18"/>
    <mergeCell ref="C15:C18"/>
    <mergeCell ref="D15:D18"/>
    <mergeCell ref="E15:E18"/>
  </mergeCells>
  <pageMargins left="0.5" right="0" top="0.59055118110236204" bottom="0.39370078740157499" header="0.511811023622047" footer="0.511811023622047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2019-05-10T17:00:55Z</dcterms:created>
  <dcterms:modified xsi:type="dcterms:W3CDTF">2019-05-10T17:01:08Z</dcterms:modified>
</cp:coreProperties>
</file>